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1\３統計\04　県等委託統計\06　人口調査\人口データ\1 元データ\H30\1806\HP1806\"/>
    </mc:Choice>
  </mc:AlternateContent>
  <bookViews>
    <workbookView xWindow="0" yWindow="0" windowWidth="23040" windowHeight="9384"/>
  </bookViews>
  <sheets>
    <sheet name="jinko" sheetId="1" r:id="rId1"/>
  </sheets>
  <externalReferences>
    <externalReference r:id="rId2"/>
  </externalReferences>
  <definedNames>
    <definedName name="_xlnm.Print_Area" localSheetId="0">jinko!#REF!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0" i="1" l="1"/>
  <c r="W30" i="1"/>
  <c r="Y30" i="1" s="1"/>
  <c r="V30" i="1"/>
  <c r="T30" i="1"/>
  <c r="S30" i="1"/>
  <c r="R30" i="1"/>
  <c r="O30" i="1"/>
  <c r="N30" i="1"/>
  <c r="P30" i="1" s="1"/>
  <c r="M30" i="1"/>
  <c r="K30" i="1"/>
  <c r="J30" i="1"/>
  <c r="L30" i="1" s="1"/>
  <c r="I30" i="1"/>
  <c r="F30" i="1"/>
  <c r="E30" i="1"/>
  <c r="G30" i="1" s="1"/>
  <c r="C30" i="1"/>
  <c r="B30" i="1"/>
  <c r="D30" i="1" s="1"/>
  <c r="H30" i="1" s="1"/>
  <c r="Y29" i="1"/>
  <c r="U29" i="1"/>
  <c r="Z29" i="1" s="1"/>
  <c r="P29" i="1"/>
  <c r="L29" i="1"/>
  <c r="Q29" i="1" s="1"/>
  <c r="AA29" i="1" s="1"/>
  <c r="G29" i="1"/>
  <c r="D29" i="1"/>
  <c r="AE29" i="1" s="1"/>
  <c r="Y28" i="1"/>
  <c r="U28" i="1"/>
  <c r="Z28" i="1" s="1"/>
  <c r="P28" i="1"/>
  <c r="L28" i="1"/>
  <c r="Q28" i="1" s="1"/>
  <c r="AA28" i="1" s="1"/>
  <c r="G28" i="1"/>
  <c r="D28" i="1"/>
  <c r="AD28" i="1" s="1"/>
  <c r="Y27" i="1"/>
  <c r="U27" i="1"/>
  <c r="Z27" i="1" s="1"/>
  <c r="P27" i="1"/>
  <c r="L27" i="1"/>
  <c r="Q27" i="1" s="1"/>
  <c r="AA27" i="1" s="1"/>
  <c r="G27" i="1"/>
  <c r="D27" i="1"/>
  <c r="AE27" i="1" s="1"/>
  <c r="Y26" i="1"/>
  <c r="U26" i="1"/>
  <c r="Z26" i="1" s="1"/>
  <c r="P26" i="1"/>
  <c r="L26" i="1"/>
  <c r="Q26" i="1" s="1"/>
  <c r="AA26" i="1" s="1"/>
  <c r="G26" i="1"/>
  <c r="D26" i="1"/>
  <c r="AD26" i="1" s="1"/>
  <c r="Y25" i="1"/>
  <c r="U25" i="1"/>
  <c r="Z25" i="1" s="1"/>
  <c r="P25" i="1"/>
  <c r="L25" i="1"/>
  <c r="Q25" i="1" s="1"/>
  <c r="AA25" i="1" s="1"/>
  <c r="G25" i="1"/>
  <c r="D25" i="1"/>
  <c r="AE25" i="1" s="1"/>
  <c r="Y24" i="1"/>
  <c r="U24" i="1"/>
  <c r="Z24" i="1" s="1"/>
  <c r="P24" i="1"/>
  <c r="L24" i="1"/>
  <c r="Q24" i="1" s="1"/>
  <c r="AA24" i="1" s="1"/>
  <c r="G24" i="1"/>
  <c r="D24" i="1"/>
  <c r="AD24" i="1" s="1"/>
  <c r="Y23" i="1"/>
  <c r="U23" i="1"/>
  <c r="Z23" i="1" s="1"/>
  <c r="P23" i="1"/>
  <c r="L23" i="1"/>
  <c r="G23" i="1"/>
  <c r="D23" i="1"/>
  <c r="Y22" i="1"/>
  <c r="U22" i="1"/>
  <c r="P22" i="1"/>
  <c r="L22" i="1"/>
  <c r="Q22" i="1" s="1"/>
  <c r="G22" i="1"/>
  <c r="D22" i="1"/>
  <c r="Y21" i="1"/>
  <c r="U21" i="1"/>
  <c r="Z21" i="1" s="1"/>
  <c r="P21" i="1"/>
  <c r="L21" i="1"/>
  <c r="Q21" i="1" s="1"/>
  <c r="G21" i="1"/>
  <c r="D21" i="1"/>
  <c r="Y20" i="1"/>
  <c r="U20" i="1"/>
  <c r="Z20" i="1" s="1"/>
  <c r="P20" i="1"/>
  <c r="L20" i="1"/>
  <c r="Q20" i="1" s="1"/>
  <c r="AA20" i="1" s="1"/>
  <c r="G20" i="1"/>
  <c r="D20" i="1"/>
  <c r="Y19" i="1"/>
  <c r="U19" i="1"/>
  <c r="Z19" i="1" s="1"/>
  <c r="P19" i="1"/>
  <c r="L19" i="1"/>
  <c r="G19" i="1"/>
  <c r="D19" i="1"/>
  <c r="Y18" i="1"/>
  <c r="U18" i="1"/>
  <c r="P18" i="1"/>
  <c r="L18" i="1"/>
  <c r="Q18" i="1" s="1"/>
  <c r="G18" i="1"/>
  <c r="D18" i="1"/>
  <c r="AD18" i="1" s="1"/>
  <c r="AC24" i="1" l="1"/>
  <c r="AC28" i="1"/>
  <c r="AC18" i="1"/>
  <c r="AC26" i="1"/>
  <c r="AE18" i="1"/>
  <c r="AF18" i="1" s="1"/>
  <c r="AE24" i="1"/>
  <c r="AF24" i="1" s="1"/>
  <c r="AE26" i="1"/>
  <c r="AF26" i="1" s="1"/>
  <c r="AE28" i="1"/>
  <c r="AF28" i="1" s="1"/>
  <c r="U30" i="1"/>
  <c r="AE19" i="1"/>
  <c r="AE20" i="1" s="1"/>
  <c r="AC19" i="1"/>
  <c r="AC20" i="1" s="1"/>
  <c r="AC21" i="1" s="1"/>
  <c r="AC22" i="1" s="1"/>
  <c r="AC23" i="1" s="1"/>
  <c r="H19" i="1"/>
  <c r="AA21" i="1"/>
  <c r="H23" i="1"/>
  <c r="Z18" i="1"/>
  <c r="AA18" i="1" s="1"/>
  <c r="Q19" i="1"/>
  <c r="AA19" i="1" s="1"/>
  <c r="AD19" i="1"/>
  <c r="AE21" i="1"/>
  <c r="AE22" i="1" s="1"/>
  <c r="AE23" i="1" s="1"/>
  <c r="H21" i="1"/>
  <c r="AB21" i="1" s="1"/>
  <c r="Z22" i="1"/>
  <c r="AA22" i="1" s="1"/>
  <c r="Q23" i="1"/>
  <c r="AA23" i="1" s="1"/>
  <c r="Q30" i="1"/>
  <c r="Z30" i="1"/>
  <c r="H25" i="1"/>
  <c r="AB25" i="1" s="1"/>
  <c r="AD25" i="1"/>
  <c r="AF25" i="1" s="1"/>
  <c r="H27" i="1"/>
  <c r="AB27" i="1" s="1"/>
  <c r="AD27" i="1"/>
  <c r="AF27" i="1" s="1"/>
  <c r="H29" i="1"/>
  <c r="AB29" i="1" s="1"/>
  <c r="AD29" i="1"/>
  <c r="AF29" i="1" s="1"/>
  <c r="H18" i="1"/>
  <c r="H20" i="1"/>
  <c r="AB20" i="1" s="1"/>
  <c r="H22" i="1"/>
  <c r="H24" i="1"/>
  <c r="AB24" i="1" s="1"/>
  <c r="AC25" i="1"/>
  <c r="H26" i="1"/>
  <c r="AB26" i="1" s="1"/>
  <c r="AC27" i="1"/>
  <c r="H28" i="1"/>
  <c r="AB28" i="1" s="1"/>
  <c r="AC29" i="1"/>
  <c r="AB22" i="1" l="1"/>
  <c r="AA30" i="1"/>
  <c r="AB30" i="1" s="1"/>
  <c r="AF19" i="1"/>
  <c r="AB18" i="1"/>
  <c r="AB23" i="1"/>
  <c r="AD20" i="1"/>
  <c r="AB19" i="1"/>
  <c r="AF20" i="1" l="1"/>
  <c r="AD21" i="1"/>
  <c r="AF21" i="1" l="1"/>
  <c r="AD22" i="1"/>
  <c r="AF22" i="1" l="1"/>
  <c r="AD23" i="1"/>
  <c r="AF23" i="1" s="1"/>
</calcChain>
</file>

<file path=xl/sharedStrings.xml><?xml version="1.0" encoding="utf-8"?>
<sst xmlns="http://schemas.openxmlformats.org/spreadsheetml/2006/main" count="66" uniqueCount="31">
  <si>
    <t>富山市の人口</t>
  </si>
  <si>
    <t>住民基本台帳人口</t>
  </si>
  <si>
    <t>平成　　30　 年</t>
    <phoneticPr fontId="6"/>
  </si>
  <si>
    <t>月末日現在</t>
  </si>
  <si>
    <t>世帯</t>
  </si>
  <si>
    <t>人口</t>
  </si>
  <si>
    <t>人</t>
  </si>
  <si>
    <t>男</t>
  </si>
  <si>
    <t>女</t>
  </si>
  <si>
    <t>面積</t>
  </si>
  <si>
    <t>ｋ㎡</t>
  </si>
  <si>
    <t>（平成30年　　月別動態別人口）</t>
    <phoneticPr fontId="6"/>
  </si>
  <si>
    <t>自　　然　　動　　態</t>
    <rPh sb="6" eb="7">
      <t>ドウ</t>
    </rPh>
    <rPh sb="9" eb="10">
      <t>タイ</t>
    </rPh>
    <phoneticPr fontId="6"/>
  </si>
  <si>
    <t>社　　　　　　　　　　　　　　会　　　　　　　　　　　　　　動　　　　　　　　　　　　　　態</t>
    <rPh sb="30" eb="31">
      <t>ウゴ</t>
    </rPh>
    <rPh sb="45" eb="46">
      <t>タイ</t>
    </rPh>
    <phoneticPr fontId="6"/>
  </si>
  <si>
    <t>出　　　　生</t>
  </si>
  <si>
    <t>死　　　　　亡</t>
  </si>
  <si>
    <t>増減</t>
  </si>
  <si>
    <t>転　　　　　　　　　　　　　　　　　　　　入</t>
  </si>
  <si>
    <t>転　　　　　　　　　　　　　　　　　　　　出</t>
  </si>
  <si>
    <t>月末現在　世帯数及び人口</t>
  </si>
  <si>
    <t>県　　　　内</t>
  </si>
  <si>
    <t>県　　　　外</t>
  </si>
  <si>
    <t>内外</t>
  </si>
  <si>
    <t>月</t>
  </si>
  <si>
    <t>計</t>
  </si>
  <si>
    <t>Ａ</t>
  </si>
  <si>
    <t>男</t>
    <rPh sb="0" eb="1">
      <t>オトコ</t>
    </rPh>
    <phoneticPr fontId="6"/>
  </si>
  <si>
    <t>Ｂ</t>
  </si>
  <si>
    <t>Ａ＋Ｂ</t>
  </si>
  <si>
    <t>※世帯の異動には世帯分離・合併等を含むため、世帯数が人口を上回る場合があります。</t>
    <rPh sb="1" eb="3">
      <t>セタイ</t>
    </rPh>
    <rPh sb="4" eb="6">
      <t>イドウ</t>
    </rPh>
    <rPh sb="8" eb="10">
      <t>セタイ</t>
    </rPh>
    <rPh sb="10" eb="12">
      <t>ブンリ</t>
    </rPh>
    <rPh sb="13" eb="15">
      <t>ガッペイ</t>
    </rPh>
    <rPh sb="15" eb="16">
      <t>トウ</t>
    </rPh>
    <rPh sb="17" eb="18">
      <t>フク</t>
    </rPh>
    <rPh sb="22" eb="25">
      <t>セタイスウ</t>
    </rPh>
    <rPh sb="26" eb="28">
      <t>ジンコウ</t>
    </rPh>
    <rPh sb="29" eb="31">
      <t>ウワマワ</t>
    </rPh>
    <rPh sb="32" eb="34">
      <t>バアイ</t>
    </rPh>
    <phoneticPr fontId="6"/>
  </si>
  <si>
    <t>※平成24年7月の住民基本台帳法改正に伴い、世帯数及び人口は、外国人住民を含んだ数値となっています。</t>
    <rPh sb="1" eb="3">
      <t>ヘイセイ</t>
    </rPh>
    <rPh sb="5" eb="6">
      <t>ネン</t>
    </rPh>
    <rPh sb="7" eb="8">
      <t>ガツ</t>
    </rPh>
    <rPh sb="9" eb="11">
      <t>ジュウミン</t>
    </rPh>
    <rPh sb="11" eb="13">
      <t>キホン</t>
    </rPh>
    <rPh sb="13" eb="15">
      <t>ダイチョウ</t>
    </rPh>
    <rPh sb="15" eb="16">
      <t>ホウ</t>
    </rPh>
    <rPh sb="16" eb="18">
      <t>カイセイ</t>
    </rPh>
    <rPh sb="19" eb="20">
      <t>トモナ</t>
    </rPh>
    <rPh sb="22" eb="25">
      <t>セタイスウ</t>
    </rPh>
    <rPh sb="25" eb="26">
      <t>オヨ</t>
    </rPh>
    <rPh sb="27" eb="29">
      <t>ジンコウ</t>
    </rPh>
    <rPh sb="31" eb="33">
      <t>ガイコク</t>
    </rPh>
    <rPh sb="33" eb="34">
      <t>ジン</t>
    </rPh>
    <rPh sb="34" eb="36">
      <t>ジュウミン</t>
    </rPh>
    <rPh sb="37" eb="38">
      <t>フク</t>
    </rPh>
    <rPh sb="40" eb="42">
      <t>スウチ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</si>
</sst>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,###"/>
    <numFmt numFmtId="177" formatCode="#,##0_ "/>
    <numFmt numFmtId="178" formatCode="0.00_ "/>
    <numFmt numFmtId="179" formatCode="######"/>
    <numFmt numFmtId="180" formatCode="#,###"/>
  </numFmts>
  <fonts count="1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28"/>
      <name val="ＭＳ 明朝"/>
      <family val="1"/>
      <charset val="128"/>
    </font>
    <font>
      <sz val="28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9" fontId="1" fillId="2" borderId="31" xfId="0" applyNumberFormat="1" applyFont="1" applyFill="1" applyBorder="1" applyAlignment="1" applyProtection="1">
      <alignment horizontal="right" vertical="center"/>
      <protection locked="0"/>
    </xf>
    <xf numFmtId="179" fontId="1" fillId="0" borderId="31" xfId="0" applyNumberFormat="1" applyFont="1" applyBorder="1" applyAlignment="1">
      <alignment horizontal="right" vertical="center"/>
    </xf>
    <xf numFmtId="180" fontId="1" fillId="0" borderId="31" xfId="0" applyNumberFormat="1" applyFont="1" applyBorder="1" applyAlignment="1">
      <alignment horizontal="right" vertical="center"/>
    </xf>
    <xf numFmtId="180" fontId="1" fillId="0" borderId="32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179" fontId="1" fillId="2" borderId="34" xfId="0" applyNumberFormat="1" applyFont="1" applyFill="1" applyBorder="1" applyAlignment="1" applyProtection="1">
      <alignment horizontal="right" vertical="center"/>
      <protection locked="0"/>
    </xf>
    <xf numFmtId="179" fontId="1" fillId="0" borderId="34" xfId="0" applyNumberFormat="1" applyFont="1" applyBorder="1" applyAlignment="1">
      <alignment horizontal="right" vertical="center"/>
    </xf>
    <xf numFmtId="180" fontId="1" fillId="0" borderId="34" xfId="0" applyNumberFormat="1" applyFont="1" applyBorder="1" applyAlignment="1">
      <alignment horizontal="right" vertical="center"/>
    </xf>
    <xf numFmtId="180" fontId="1" fillId="0" borderId="35" xfId="0" applyNumberFormat="1" applyFont="1" applyBorder="1" applyAlignment="1">
      <alignment horizontal="right" vertical="center"/>
    </xf>
    <xf numFmtId="0" fontId="1" fillId="0" borderId="33" xfId="1" applyFont="1" applyBorder="1" applyAlignment="1">
      <alignment horizontal="center" vertical="center"/>
    </xf>
    <xf numFmtId="179" fontId="1" fillId="2" borderId="34" xfId="1" applyNumberFormat="1" applyFont="1" applyFill="1" applyBorder="1" applyAlignment="1" applyProtection="1">
      <alignment horizontal="right" vertical="center"/>
      <protection locked="0"/>
    </xf>
    <xf numFmtId="179" fontId="1" fillId="0" borderId="34" xfId="1" applyNumberFormat="1" applyFont="1" applyBorder="1" applyAlignment="1">
      <alignment horizontal="right" vertical="center"/>
    </xf>
    <xf numFmtId="180" fontId="1" fillId="0" borderId="34" xfId="1" applyNumberFormat="1" applyFont="1" applyBorder="1" applyAlignment="1">
      <alignment horizontal="right" vertical="center"/>
    </xf>
    <xf numFmtId="180" fontId="1" fillId="0" borderId="35" xfId="1" applyNumberFormat="1" applyFont="1" applyBorder="1" applyAlignment="1">
      <alignment horizontal="right" vertical="center"/>
    </xf>
    <xf numFmtId="0" fontId="1" fillId="0" borderId="0" xfId="1" applyFont="1" applyAlignment="1">
      <alignment vertical="center"/>
    </xf>
    <xf numFmtId="0" fontId="1" fillId="0" borderId="36" xfId="0" applyFont="1" applyBorder="1" applyAlignment="1">
      <alignment horizontal="center" vertical="center"/>
    </xf>
    <xf numFmtId="179" fontId="1" fillId="2" borderId="37" xfId="0" applyNumberFormat="1" applyFont="1" applyFill="1" applyBorder="1" applyAlignment="1" applyProtection="1">
      <alignment horizontal="right" vertical="center"/>
      <protection locked="0"/>
    </xf>
    <xf numFmtId="179" fontId="1" fillId="0" borderId="37" xfId="0" applyNumberFormat="1" applyFont="1" applyBorder="1" applyAlignment="1">
      <alignment horizontal="right" vertical="center"/>
    </xf>
    <xf numFmtId="180" fontId="1" fillId="0" borderId="37" xfId="0" applyNumberFormat="1" applyFont="1" applyBorder="1" applyAlignment="1">
      <alignment horizontal="right" vertical="center"/>
    </xf>
    <xf numFmtId="180" fontId="1" fillId="0" borderId="38" xfId="0" applyNumberFormat="1" applyFont="1" applyBorder="1" applyAlignment="1">
      <alignment horizontal="right" vertical="center"/>
    </xf>
    <xf numFmtId="179" fontId="1" fillId="0" borderId="28" xfId="0" applyNumberFormat="1" applyFont="1" applyBorder="1" applyAlignment="1">
      <alignment horizontal="right" vertical="center"/>
    </xf>
    <xf numFmtId="179" fontId="1" fillId="0" borderId="28" xfId="0" applyNumberFormat="1" applyFont="1" applyBorder="1" applyAlignment="1">
      <alignment horizontal="center" vertical="center"/>
    </xf>
    <xf numFmtId="179" fontId="1" fillId="0" borderId="29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180" fontId="1" fillId="0" borderId="0" xfId="0" applyNumberFormat="1" applyFont="1" applyAlignment="1" applyProtection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178" fontId="5" fillId="2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/&#65299;&#32113;&#35336;/04&#12288;&#30476;&#31561;&#22996;&#35351;&#32113;&#35336;/06&#12288;&#20154;&#21475;&#35519;&#26619;/&#20154;&#21475;&#12487;&#12540;&#12479;/&#27598;&#26376;&#26356;&#26032;&#29992;&#24517;&#35201;&#12501;&#12449;&#12452;&#12523;/&#23500;&#23665;&#24066;&#12398;&#20154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手順"/>
      <sheetName val="平成１０年"/>
      <sheetName val="平成１１年 "/>
      <sheetName val="参考"/>
      <sheetName val="平成18年"/>
      <sheetName val="平成19年"/>
      <sheetName val="平成20年"/>
      <sheetName val="平成21年"/>
      <sheetName val="平成22年"/>
      <sheetName val="平成23年"/>
      <sheetName val="平成24年"/>
      <sheetName val="平成25年"/>
      <sheetName val="平成26年"/>
      <sheetName val="平成27年"/>
      <sheetName val="平成28年"/>
      <sheetName val="平成29年"/>
      <sheetName val="平成30年 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AC29">
            <v>176403</v>
          </cell>
          <cell r="AD29">
            <v>203449</v>
          </cell>
          <cell r="AE29">
            <v>214596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>
    <pageSetUpPr fitToPage="1"/>
  </sheetPr>
  <dimension ref="A1:XFD33"/>
  <sheetViews>
    <sheetView tabSelected="1" zoomScaleNormal="100" workbookViewId="0">
      <selection activeCell="AH1" sqref="AH1:XFD1048576"/>
    </sheetView>
  </sheetViews>
  <sheetFormatPr defaultColWidth="0" defaultRowHeight="13.2"/>
  <cols>
    <col min="1" max="1" width="3.6640625" style="1" customWidth="1"/>
    <col min="2" max="16" width="5.6640625" style="2" customWidth="1"/>
    <col min="17" max="17" width="6.6640625" style="2" customWidth="1"/>
    <col min="18" max="25" width="5.6640625" style="2" customWidth="1"/>
    <col min="26" max="28" width="6.6640625" style="2" customWidth="1"/>
    <col min="29" max="32" width="8.6640625" style="2" customWidth="1"/>
    <col min="33" max="33" width="9" style="2" customWidth="1"/>
    <col min="34" max="256" width="9" style="2" hidden="1"/>
    <col min="257" max="257" width="3.6640625" style="2" hidden="1"/>
    <col min="258" max="272" width="5.6640625" style="2" hidden="1"/>
    <col min="273" max="273" width="6.6640625" style="2" hidden="1"/>
    <col min="274" max="281" width="5.6640625" style="2" hidden="1"/>
    <col min="282" max="284" width="6.6640625" style="2" hidden="1"/>
    <col min="285" max="288" width="8.6640625" style="2" hidden="1"/>
    <col min="289" max="512" width="9" style="2" hidden="1"/>
    <col min="513" max="513" width="3.6640625" style="2" hidden="1"/>
    <col min="514" max="528" width="5.6640625" style="2" hidden="1"/>
    <col min="529" max="529" width="6.6640625" style="2" hidden="1"/>
    <col min="530" max="537" width="5.6640625" style="2" hidden="1"/>
    <col min="538" max="540" width="6.6640625" style="2" hidden="1"/>
    <col min="541" max="544" width="8.6640625" style="2" hidden="1"/>
    <col min="545" max="768" width="9" style="2" hidden="1"/>
    <col min="769" max="769" width="3.6640625" style="2" hidden="1"/>
    <col min="770" max="784" width="5.6640625" style="2" hidden="1"/>
    <col min="785" max="785" width="6.6640625" style="2" hidden="1"/>
    <col min="786" max="793" width="5.6640625" style="2" hidden="1"/>
    <col min="794" max="796" width="6.6640625" style="2" hidden="1"/>
    <col min="797" max="800" width="8.6640625" style="2" hidden="1"/>
    <col min="801" max="1024" width="9" style="2" hidden="1"/>
    <col min="1025" max="1025" width="3.6640625" style="2" hidden="1"/>
    <col min="1026" max="1040" width="5.6640625" style="2" hidden="1"/>
    <col min="1041" max="1041" width="6.6640625" style="2" hidden="1"/>
    <col min="1042" max="1049" width="5.6640625" style="2" hidden="1"/>
    <col min="1050" max="1052" width="6.6640625" style="2" hidden="1"/>
    <col min="1053" max="1056" width="8.6640625" style="2" hidden="1"/>
    <col min="1057" max="1280" width="9" style="2" hidden="1"/>
    <col min="1281" max="1281" width="3.6640625" style="2" hidden="1"/>
    <col min="1282" max="1296" width="5.6640625" style="2" hidden="1"/>
    <col min="1297" max="1297" width="6.6640625" style="2" hidden="1"/>
    <col min="1298" max="1305" width="5.6640625" style="2" hidden="1"/>
    <col min="1306" max="1308" width="6.6640625" style="2" hidden="1"/>
    <col min="1309" max="1312" width="8.6640625" style="2" hidden="1"/>
    <col min="1313" max="1536" width="9" style="2" hidden="1"/>
    <col min="1537" max="1537" width="3.6640625" style="2" hidden="1"/>
    <col min="1538" max="1552" width="5.6640625" style="2" hidden="1"/>
    <col min="1553" max="1553" width="6.6640625" style="2" hidden="1"/>
    <col min="1554" max="1561" width="5.6640625" style="2" hidden="1"/>
    <col min="1562" max="1564" width="6.6640625" style="2" hidden="1"/>
    <col min="1565" max="1568" width="8.6640625" style="2" hidden="1"/>
    <col min="1569" max="1792" width="9" style="2" hidden="1"/>
    <col min="1793" max="1793" width="3.6640625" style="2" hidden="1"/>
    <col min="1794" max="1808" width="5.6640625" style="2" hidden="1"/>
    <col min="1809" max="1809" width="6.6640625" style="2" hidden="1"/>
    <col min="1810" max="1817" width="5.6640625" style="2" hidden="1"/>
    <col min="1818" max="1820" width="6.6640625" style="2" hidden="1"/>
    <col min="1821" max="1824" width="8.6640625" style="2" hidden="1"/>
    <col min="1825" max="2048" width="9" style="2" hidden="1"/>
    <col min="2049" max="2049" width="3.6640625" style="2" hidden="1"/>
    <col min="2050" max="2064" width="5.6640625" style="2" hidden="1"/>
    <col min="2065" max="2065" width="6.6640625" style="2" hidden="1"/>
    <col min="2066" max="2073" width="5.6640625" style="2" hidden="1"/>
    <col min="2074" max="2076" width="6.6640625" style="2" hidden="1"/>
    <col min="2077" max="2080" width="8.6640625" style="2" hidden="1"/>
    <col min="2081" max="2304" width="9" style="2" hidden="1"/>
    <col min="2305" max="2305" width="3.6640625" style="2" hidden="1"/>
    <col min="2306" max="2320" width="5.6640625" style="2" hidden="1"/>
    <col min="2321" max="2321" width="6.6640625" style="2" hidden="1"/>
    <col min="2322" max="2329" width="5.6640625" style="2" hidden="1"/>
    <col min="2330" max="2332" width="6.6640625" style="2" hidden="1"/>
    <col min="2333" max="2336" width="8.6640625" style="2" hidden="1"/>
    <col min="2337" max="2560" width="9" style="2" hidden="1"/>
    <col min="2561" max="2561" width="3.6640625" style="2" hidden="1"/>
    <col min="2562" max="2576" width="5.6640625" style="2" hidden="1"/>
    <col min="2577" max="2577" width="6.6640625" style="2" hidden="1"/>
    <col min="2578" max="2585" width="5.6640625" style="2" hidden="1"/>
    <col min="2586" max="2588" width="6.6640625" style="2" hidden="1"/>
    <col min="2589" max="2592" width="8.6640625" style="2" hidden="1"/>
    <col min="2593" max="2816" width="9" style="2" hidden="1"/>
    <col min="2817" max="2817" width="3.6640625" style="2" hidden="1"/>
    <col min="2818" max="2832" width="5.6640625" style="2" hidden="1"/>
    <col min="2833" max="2833" width="6.6640625" style="2" hidden="1"/>
    <col min="2834" max="2841" width="5.6640625" style="2" hidden="1"/>
    <col min="2842" max="2844" width="6.6640625" style="2" hidden="1"/>
    <col min="2845" max="2848" width="8.6640625" style="2" hidden="1"/>
    <col min="2849" max="3072" width="9" style="2" hidden="1"/>
    <col min="3073" max="3073" width="3.6640625" style="2" hidden="1"/>
    <col min="3074" max="3088" width="5.6640625" style="2" hidden="1"/>
    <col min="3089" max="3089" width="6.6640625" style="2" hidden="1"/>
    <col min="3090" max="3097" width="5.6640625" style="2" hidden="1"/>
    <col min="3098" max="3100" width="6.6640625" style="2" hidden="1"/>
    <col min="3101" max="3104" width="8.6640625" style="2" hidden="1"/>
    <col min="3105" max="3328" width="9" style="2" hidden="1"/>
    <col min="3329" max="3329" width="3.6640625" style="2" hidden="1"/>
    <col min="3330" max="3344" width="5.6640625" style="2" hidden="1"/>
    <col min="3345" max="3345" width="6.6640625" style="2" hidden="1"/>
    <col min="3346" max="3353" width="5.6640625" style="2" hidden="1"/>
    <col min="3354" max="3356" width="6.6640625" style="2" hidden="1"/>
    <col min="3357" max="3360" width="8.6640625" style="2" hidden="1"/>
    <col min="3361" max="3584" width="9" style="2" hidden="1"/>
    <col min="3585" max="3585" width="3.6640625" style="2" hidden="1"/>
    <col min="3586" max="3600" width="5.6640625" style="2" hidden="1"/>
    <col min="3601" max="3601" width="6.6640625" style="2" hidden="1"/>
    <col min="3602" max="3609" width="5.6640625" style="2" hidden="1"/>
    <col min="3610" max="3612" width="6.6640625" style="2" hidden="1"/>
    <col min="3613" max="3616" width="8.6640625" style="2" hidden="1"/>
    <col min="3617" max="3840" width="9" style="2" hidden="1"/>
    <col min="3841" max="3841" width="3.6640625" style="2" hidden="1"/>
    <col min="3842" max="3856" width="5.6640625" style="2" hidden="1"/>
    <col min="3857" max="3857" width="6.6640625" style="2" hidden="1"/>
    <col min="3858" max="3865" width="5.6640625" style="2" hidden="1"/>
    <col min="3866" max="3868" width="6.6640625" style="2" hidden="1"/>
    <col min="3869" max="3872" width="8.6640625" style="2" hidden="1"/>
    <col min="3873" max="4096" width="9" style="2" hidden="1"/>
    <col min="4097" max="4097" width="3.6640625" style="2" hidden="1"/>
    <col min="4098" max="4112" width="5.6640625" style="2" hidden="1"/>
    <col min="4113" max="4113" width="6.6640625" style="2" hidden="1"/>
    <col min="4114" max="4121" width="5.6640625" style="2" hidden="1"/>
    <col min="4122" max="4124" width="6.6640625" style="2" hidden="1"/>
    <col min="4125" max="4128" width="8.6640625" style="2" hidden="1"/>
    <col min="4129" max="4352" width="9" style="2" hidden="1"/>
    <col min="4353" max="4353" width="3.6640625" style="2" hidden="1"/>
    <col min="4354" max="4368" width="5.6640625" style="2" hidden="1"/>
    <col min="4369" max="4369" width="6.6640625" style="2" hidden="1"/>
    <col min="4370" max="4377" width="5.6640625" style="2" hidden="1"/>
    <col min="4378" max="4380" width="6.6640625" style="2" hidden="1"/>
    <col min="4381" max="4384" width="8.6640625" style="2" hidden="1"/>
    <col min="4385" max="4608" width="9" style="2" hidden="1"/>
    <col min="4609" max="4609" width="3.6640625" style="2" hidden="1"/>
    <col min="4610" max="4624" width="5.6640625" style="2" hidden="1"/>
    <col min="4625" max="4625" width="6.6640625" style="2" hidden="1"/>
    <col min="4626" max="4633" width="5.6640625" style="2" hidden="1"/>
    <col min="4634" max="4636" width="6.6640625" style="2" hidden="1"/>
    <col min="4637" max="4640" width="8.6640625" style="2" hidden="1"/>
    <col min="4641" max="4864" width="9" style="2" hidden="1"/>
    <col min="4865" max="4865" width="3.6640625" style="2" hidden="1"/>
    <col min="4866" max="4880" width="5.6640625" style="2" hidden="1"/>
    <col min="4881" max="4881" width="6.6640625" style="2" hidden="1"/>
    <col min="4882" max="4889" width="5.6640625" style="2" hidden="1"/>
    <col min="4890" max="4892" width="6.6640625" style="2" hidden="1"/>
    <col min="4893" max="4896" width="8.6640625" style="2" hidden="1"/>
    <col min="4897" max="5120" width="9" style="2" hidden="1"/>
    <col min="5121" max="5121" width="3.6640625" style="2" hidden="1"/>
    <col min="5122" max="5136" width="5.6640625" style="2" hidden="1"/>
    <col min="5137" max="5137" width="6.6640625" style="2" hidden="1"/>
    <col min="5138" max="5145" width="5.6640625" style="2" hidden="1"/>
    <col min="5146" max="5148" width="6.6640625" style="2" hidden="1"/>
    <col min="5149" max="5152" width="8.6640625" style="2" hidden="1"/>
    <col min="5153" max="5376" width="9" style="2" hidden="1"/>
    <col min="5377" max="5377" width="3.6640625" style="2" hidden="1"/>
    <col min="5378" max="5392" width="5.6640625" style="2" hidden="1"/>
    <col min="5393" max="5393" width="6.6640625" style="2" hidden="1"/>
    <col min="5394" max="5401" width="5.6640625" style="2" hidden="1"/>
    <col min="5402" max="5404" width="6.6640625" style="2" hidden="1"/>
    <col min="5405" max="5408" width="8.6640625" style="2" hidden="1"/>
    <col min="5409" max="5632" width="9" style="2" hidden="1"/>
    <col min="5633" max="5633" width="3.6640625" style="2" hidden="1"/>
    <col min="5634" max="5648" width="5.6640625" style="2" hidden="1"/>
    <col min="5649" max="5649" width="6.6640625" style="2" hidden="1"/>
    <col min="5650" max="5657" width="5.6640625" style="2" hidden="1"/>
    <col min="5658" max="5660" width="6.6640625" style="2" hidden="1"/>
    <col min="5661" max="5664" width="8.6640625" style="2" hidden="1"/>
    <col min="5665" max="5888" width="9" style="2" hidden="1"/>
    <col min="5889" max="5889" width="3.6640625" style="2" hidden="1"/>
    <col min="5890" max="5904" width="5.6640625" style="2" hidden="1"/>
    <col min="5905" max="5905" width="6.6640625" style="2" hidden="1"/>
    <col min="5906" max="5913" width="5.6640625" style="2" hidden="1"/>
    <col min="5914" max="5916" width="6.6640625" style="2" hidden="1"/>
    <col min="5917" max="5920" width="8.6640625" style="2" hidden="1"/>
    <col min="5921" max="6144" width="9" style="2" hidden="1"/>
    <col min="6145" max="6145" width="3.6640625" style="2" hidden="1"/>
    <col min="6146" max="6160" width="5.6640625" style="2" hidden="1"/>
    <col min="6161" max="6161" width="6.6640625" style="2" hidden="1"/>
    <col min="6162" max="6169" width="5.6640625" style="2" hidden="1"/>
    <col min="6170" max="6172" width="6.6640625" style="2" hidden="1"/>
    <col min="6173" max="6176" width="8.6640625" style="2" hidden="1"/>
    <col min="6177" max="6400" width="9" style="2" hidden="1"/>
    <col min="6401" max="6401" width="3.6640625" style="2" hidden="1"/>
    <col min="6402" max="6416" width="5.6640625" style="2" hidden="1"/>
    <col min="6417" max="6417" width="6.6640625" style="2" hidden="1"/>
    <col min="6418" max="6425" width="5.6640625" style="2" hidden="1"/>
    <col min="6426" max="6428" width="6.6640625" style="2" hidden="1"/>
    <col min="6429" max="6432" width="8.6640625" style="2" hidden="1"/>
    <col min="6433" max="6656" width="9" style="2" hidden="1"/>
    <col min="6657" max="6657" width="3.6640625" style="2" hidden="1"/>
    <col min="6658" max="6672" width="5.6640625" style="2" hidden="1"/>
    <col min="6673" max="6673" width="6.6640625" style="2" hidden="1"/>
    <col min="6674" max="6681" width="5.6640625" style="2" hidden="1"/>
    <col min="6682" max="6684" width="6.6640625" style="2" hidden="1"/>
    <col min="6685" max="6688" width="8.6640625" style="2" hidden="1"/>
    <col min="6689" max="6912" width="9" style="2" hidden="1"/>
    <col min="6913" max="6913" width="3.6640625" style="2" hidden="1"/>
    <col min="6914" max="6928" width="5.6640625" style="2" hidden="1"/>
    <col min="6929" max="6929" width="6.6640625" style="2" hidden="1"/>
    <col min="6930" max="6937" width="5.6640625" style="2" hidden="1"/>
    <col min="6938" max="6940" width="6.6640625" style="2" hidden="1"/>
    <col min="6941" max="6944" width="8.6640625" style="2" hidden="1"/>
    <col min="6945" max="7168" width="9" style="2" hidden="1"/>
    <col min="7169" max="7169" width="3.6640625" style="2" hidden="1"/>
    <col min="7170" max="7184" width="5.6640625" style="2" hidden="1"/>
    <col min="7185" max="7185" width="6.6640625" style="2" hidden="1"/>
    <col min="7186" max="7193" width="5.6640625" style="2" hidden="1"/>
    <col min="7194" max="7196" width="6.6640625" style="2" hidden="1"/>
    <col min="7197" max="7200" width="8.6640625" style="2" hidden="1"/>
    <col min="7201" max="7424" width="9" style="2" hidden="1"/>
    <col min="7425" max="7425" width="3.6640625" style="2" hidden="1"/>
    <col min="7426" max="7440" width="5.6640625" style="2" hidden="1"/>
    <col min="7441" max="7441" width="6.6640625" style="2" hidden="1"/>
    <col min="7442" max="7449" width="5.6640625" style="2" hidden="1"/>
    <col min="7450" max="7452" width="6.6640625" style="2" hidden="1"/>
    <col min="7453" max="7456" width="8.6640625" style="2" hidden="1"/>
    <col min="7457" max="7680" width="9" style="2" hidden="1"/>
    <col min="7681" max="7681" width="3.6640625" style="2" hidden="1"/>
    <col min="7682" max="7696" width="5.6640625" style="2" hidden="1"/>
    <col min="7697" max="7697" width="6.6640625" style="2" hidden="1"/>
    <col min="7698" max="7705" width="5.6640625" style="2" hidden="1"/>
    <col min="7706" max="7708" width="6.6640625" style="2" hidden="1"/>
    <col min="7709" max="7712" width="8.6640625" style="2" hidden="1"/>
    <col min="7713" max="7936" width="9" style="2" hidden="1"/>
    <col min="7937" max="7937" width="3.6640625" style="2" hidden="1"/>
    <col min="7938" max="7952" width="5.6640625" style="2" hidden="1"/>
    <col min="7953" max="7953" width="6.6640625" style="2" hidden="1"/>
    <col min="7954" max="7961" width="5.6640625" style="2" hidden="1"/>
    <col min="7962" max="7964" width="6.6640625" style="2" hidden="1"/>
    <col min="7965" max="7968" width="8.6640625" style="2" hidden="1"/>
    <col min="7969" max="8192" width="9" style="2" hidden="1"/>
    <col min="8193" max="8193" width="3.6640625" style="2" hidden="1"/>
    <col min="8194" max="8208" width="5.6640625" style="2" hidden="1"/>
    <col min="8209" max="8209" width="6.6640625" style="2" hidden="1"/>
    <col min="8210" max="8217" width="5.6640625" style="2" hidden="1"/>
    <col min="8218" max="8220" width="6.6640625" style="2" hidden="1"/>
    <col min="8221" max="8224" width="8.6640625" style="2" hidden="1"/>
    <col min="8225" max="8448" width="9" style="2" hidden="1"/>
    <col min="8449" max="8449" width="3.6640625" style="2" hidden="1"/>
    <col min="8450" max="8464" width="5.6640625" style="2" hidden="1"/>
    <col min="8465" max="8465" width="6.6640625" style="2" hidden="1"/>
    <col min="8466" max="8473" width="5.6640625" style="2" hidden="1"/>
    <col min="8474" max="8476" width="6.6640625" style="2" hidden="1"/>
    <col min="8477" max="8480" width="8.6640625" style="2" hidden="1"/>
    <col min="8481" max="8610" width="9" style="2" hidden="1"/>
    <col min="8611" max="8704" width="0" style="2" hidden="1"/>
    <col min="8705" max="8705" width="3.6640625" style="2" hidden="1"/>
    <col min="8706" max="8720" width="5.6640625" style="2" hidden="1"/>
    <col min="8721" max="8721" width="6.6640625" style="2" hidden="1"/>
    <col min="8722" max="8729" width="5.6640625" style="2" hidden="1"/>
    <col min="8730" max="8732" width="6.6640625" style="2" hidden="1"/>
    <col min="8733" max="8736" width="8.6640625" style="2" hidden="1"/>
    <col min="8737" max="8960" width="0" style="2" hidden="1"/>
    <col min="8961" max="8961" width="3.6640625" style="2" hidden="1"/>
    <col min="8962" max="8976" width="5.6640625" style="2" hidden="1"/>
    <col min="8977" max="8977" width="6.6640625" style="2" hidden="1"/>
    <col min="8978" max="8985" width="5.6640625" style="2" hidden="1"/>
    <col min="8986" max="8988" width="6.6640625" style="2" hidden="1"/>
    <col min="8989" max="8992" width="8.6640625" style="2" hidden="1"/>
    <col min="8993" max="9216" width="0" style="2" hidden="1"/>
    <col min="9217" max="9217" width="3.6640625" style="2" hidden="1"/>
    <col min="9218" max="9232" width="5.6640625" style="2" hidden="1"/>
    <col min="9233" max="9233" width="6.6640625" style="2" hidden="1"/>
    <col min="9234" max="9241" width="5.6640625" style="2" hidden="1"/>
    <col min="9242" max="9244" width="6.6640625" style="2" hidden="1"/>
    <col min="9245" max="9248" width="8.6640625" style="2" hidden="1"/>
    <col min="9249" max="9472" width="0" style="2" hidden="1"/>
    <col min="9473" max="9473" width="3.6640625" style="2" hidden="1"/>
    <col min="9474" max="9488" width="5.6640625" style="2" hidden="1"/>
    <col min="9489" max="9489" width="6.6640625" style="2" hidden="1"/>
    <col min="9490" max="9497" width="5.6640625" style="2" hidden="1"/>
    <col min="9498" max="9500" width="6.6640625" style="2" hidden="1"/>
    <col min="9501" max="9504" width="8.6640625" style="2" hidden="1"/>
    <col min="9505" max="9728" width="0" style="2" hidden="1"/>
    <col min="9729" max="9729" width="3.6640625" style="2" hidden="1"/>
    <col min="9730" max="9744" width="5.6640625" style="2" hidden="1"/>
    <col min="9745" max="9745" width="6.6640625" style="2" hidden="1"/>
    <col min="9746" max="9753" width="5.6640625" style="2" hidden="1"/>
    <col min="9754" max="9756" width="6.6640625" style="2" hidden="1"/>
    <col min="9757" max="9760" width="8.6640625" style="2" hidden="1"/>
    <col min="9761" max="9984" width="0" style="2" hidden="1"/>
    <col min="9985" max="9985" width="3.6640625" style="2" hidden="1"/>
    <col min="9986" max="10000" width="5.6640625" style="2" hidden="1"/>
    <col min="10001" max="10001" width="6.6640625" style="2" hidden="1"/>
    <col min="10002" max="10009" width="5.6640625" style="2" hidden="1"/>
    <col min="10010" max="10012" width="6.6640625" style="2" hidden="1"/>
    <col min="10013" max="10016" width="8.6640625" style="2" hidden="1"/>
    <col min="10017" max="10240" width="0" style="2" hidden="1"/>
    <col min="10241" max="10241" width="3.6640625" style="2" hidden="1"/>
    <col min="10242" max="10256" width="5.6640625" style="2" hidden="1"/>
    <col min="10257" max="10257" width="6.6640625" style="2" hidden="1"/>
    <col min="10258" max="10265" width="5.6640625" style="2" hidden="1"/>
    <col min="10266" max="10268" width="6.6640625" style="2" hidden="1"/>
    <col min="10269" max="10272" width="8.6640625" style="2" hidden="1"/>
    <col min="10273" max="10496" width="0" style="2" hidden="1"/>
    <col min="10497" max="10497" width="3.6640625" style="2" hidden="1"/>
    <col min="10498" max="10512" width="5.6640625" style="2" hidden="1"/>
    <col min="10513" max="10513" width="6.6640625" style="2" hidden="1"/>
    <col min="10514" max="10521" width="5.6640625" style="2" hidden="1"/>
    <col min="10522" max="10524" width="6.6640625" style="2" hidden="1"/>
    <col min="10525" max="10528" width="8.6640625" style="2" hidden="1"/>
    <col min="10529" max="10752" width="0" style="2" hidden="1"/>
    <col min="10753" max="10753" width="3.6640625" style="2" hidden="1"/>
    <col min="10754" max="10768" width="5.6640625" style="2" hidden="1"/>
    <col min="10769" max="10769" width="6.6640625" style="2" hidden="1"/>
    <col min="10770" max="10777" width="5.6640625" style="2" hidden="1"/>
    <col min="10778" max="10780" width="6.6640625" style="2" hidden="1"/>
    <col min="10781" max="10784" width="8.6640625" style="2" hidden="1"/>
    <col min="10785" max="16384" width="0" style="2" hidden="1"/>
  </cols>
  <sheetData>
    <row r="1" spans="1:32" ht="41.25" customHeight="1">
      <c r="L1" s="3"/>
      <c r="M1" s="71" t="s">
        <v>0</v>
      </c>
      <c r="N1" s="72"/>
      <c r="O1" s="72"/>
      <c r="P1" s="72"/>
      <c r="Q1" s="72"/>
      <c r="R1" s="72"/>
      <c r="S1" s="72"/>
      <c r="T1" s="72"/>
      <c r="U1" s="72"/>
      <c r="V1" s="72"/>
      <c r="W1" s="73"/>
    </row>
    <row r="2" spans="1:32" ht="24.75" customHeight="1">
      <c r="L2" s="3"/>
      <c r="M2" s="4"/>
      <c r="N2" s="3"/>
      <c r="O2" s="3"/>
      <c r="P2" s="3"/>
      <c r="Q2" s="3"/>
      <c r="R2" s="3"/>
      <c r="S2" s="3"/>
      <c r="T2" s="3"/>
      <c r="U2" s="3"/>
      <c r="V2" s="3"/>
      <c r="W2" s="3"/>
    </row>
    <row r="3" spans="1:32" ht="24.9" customHeight="1">
      <c r="K3" s="74" t="s">
        <v>1</v>
      </c>
      <c r="L3" s="75"/>
      <c r="M3" s="75"/>
      <c r="N3" s="75"/>
      <c r="O3" s="75"/>
      <c r="P3" s="74" t="s">
        <v>2</v>
      </c>
      <c r="Q3" s="75"/>
      <c r="R3" s="75"/>
      <c r="S3" s="75"/>
      <c r="T3" s="75"/>
      <c r="U3" s="5">
        <v>6</v>
      </c>
      <c r="V3" s="6" t="s">
        <v>3</v>
      </c>
      <c r="W3" s="6"/>
    </row>
    <row r="4" spans="1:32" ht="24.9" customHeight="1"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32" ht="24.9" customHeight="1">
      <c r="L5" s="6"/>
      <c r="M5" s="58" t="s">
        <v>4</v>
      </c>
      <c r="N5" s="58"/>
      <c r="O5" s="58"/>
      <c r="P5" s="6"/>
      <c r="Q5" s="6"/>
      <c r="R5" s="57">
        <v>177786</v>
      </c>
      <c r="S5" s="57"/>
      <c r="T5" s="57"/>
      <c r="U5" s="7"/>
      <c r="V5" s="8" t="s">
        <v>4</v>
      </c>
      <c r="W5" s="6"/>
    </row>
    <row r="6" spans="1:32" ht="24.9" customHeight="1">
      <c r="L6" s="6"/>
      <c r="M6" s="58" t="s">
        <v>5</v>
      </c>
      <c r="N6" s="58"/>
      <c r="O6" s="58"/>
      <c r="P6" s="6"/>
      <c r="Q6" s="6"/>
      <c r="R6" s="57">
        <v>417472</v>
      </c>
      <c r="S6" s="57"/>
      <c r="T6" s="57"/>
      <c r="U6" s="9"/>
      <c r="V6" s="8" t="s">
        <v>6</v>
      </c>
      <c r="W6" s="6"/>
    </row>
    <row r="7" spans="1:32" ht="24.9" customHeight="1">
      <c r="L7" s="6"/>
      <c r="M7" s="6"/>
      <c r="N7" s="8" t="s">
        <v>7</v>
      </c>
      <c r="O7" s="6"/>
      <c r="P7" s="6"/>
      <c r="Q7" s="6"/>
      <c r="R7" s="57">
        <v>203415</v>
      </c>
      <c r="S7" s="57"/>
      <c r="T7" s="57"/>
      <c r="U7" s="9"/>
      <c r="V7" s="8" t="s">
        <v>6</v>
      </c>
      <c r="W7" s="6"/>
    </row>
    <row r="8" spans="1:32" ht="24.9" customHeight="1">
      <c r="L8" s="6"/>
      <c r="M8" s="6"/>
      <c r="N8" s="8" t="s">
        <v>8</v>
      </c>
      <c r="O8" s="6"/>
      <c r="P8" s="6"/>
      <c r="Q8" s="6"/>
      <c r="R8" s="57">
        <v>214057</v>
      </c>
      <c r="S8" s="57"/>
      <c r="T8" s="57"/>
      <c r="U8" s="9"/>
      <c r="V8" s="8" t="s">
        <v>6</v>
      </c>
      <c r="W8" s="6"/>
    </row>
    <row r="9" spans="1:32" ht="14.25" customHeight="1">
      <c r="L9" s="6"/>
      <c r="M9" s="6"/>
      <c r="N9" s="6"/>
      <c r="O9" s="6"/>
      <c r="P9" s="6"/>
      <c r="Q9" s="6"/>
      <c r="R9" s="6"/>
      <c r="S9" s="6"/>
      <c r="T9" s="6"/>
      <c r="U9" s="6"/>
      <c r="V9" s="8"/>
      <c r="W9" s="6"/>
    </row>
    <row r="10" spans="1:32" ht="24.9" customHeight="1">
      <c r="L10" s="6"/>
      <c r="M10" s="58" t="s">
        <v>9</v>
      </c>
      <c r="N10" s="58"/>
      <c r="O10" s="58"/>
      <c r="P10" s="6"/>
      <c r="Q10" s="6"/>
      <c r="R10" s="59">
        <v>1241.77</v>
      </c>
      <c r="S10" s="59"/>
      <c r="T10" s="59"/>
      <c r="U10" s="6"/>
      <c r="V10" s="8" t="s">
        <v>10</v>
      </c>
      <c r="W10" s="6"/>
    </row>
    <row r="11" spans="1:32" ht="24.9" customHeight="1"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32" ht="24.9" customHeight="1">
      <c r="K12" s="60" t="s">
        <v>11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32" ht="24.9" customHeight="1"/>
    <row r="14" spans="1:32" ht="20.100000000000001" customHeight="1">
      <c r="A14" s="62"/>
      <c r="B14" s="64" t="s">
        <v>12</v>
      </c>
      <c r="C14" s="65"/>
      <c r="D14" s="65"/>
      <c r="E14" s="65"/>
      <c r="F14" s="65"/>
      <c r="G14" s="65"/>
      <c r="H14" s="66"/>
      <c r="I14" s="64" t="s">
        <v>13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6"/>
      <c r="AB14" s="10"/>
      <c r="AC14" s="11"/>
      <c r="AD14" s="11"/>
      <c r="AE14" s="11"/>
      <c r="AF14" s="12"/>
    </row>
    <row r="15" spans="1:32" ht="20.100000000000001" customHeight="1">
      <c r="A15" s="63"/>
      <c r="B15" s="67" t="s">
        <v>14</v>
      </c>
      <c r="C15" s="68"/>
      <c r="D15" s="69"/>
      <c r="E15" s="67" t="s">
        <v>15</v>
      </c>
      <c r="F15" s="68"/>
      <c r="G15" s="69"/>
      <c r="H15" s="45" t="s">
        <v>16</v>
      </c>
      <c r="I15" s="47" t="s">
        <v>17</v>
      </c>
      <c r="J15" s="48"/>
      <c r="K15" s="48"/>
      <c r="L15" s="48"/>
      <c r="M15" s="48"/>
      <c r="N15" s="48"/>
      <c r="O15" s="48"/>
      <c r="P15" s="48"/>
      <c r="Q15" s="49"/>
      <c r="R15" s="47" t="s">
        <v>18</v>
      </c>
      <c r="S15" s="48"/>
      <c r="T15" s="48"/>
      <c r="U15" s="48"/>
      <c r="V15" s="48"/>
      <c r="W15" s="48"/>
      <c r="X15" s="48"/>
      <c r="Y15" s="48"/>
      <c r="Z15" s="49"/>
      <c r="AA15" s="45" t="s">
        <v>16</v>
      </c>
      <c r="AB15" s="50" t="s">
        <v>16</v>
      </c>
      <c r="AC15" s="51" t="s">
        <v>19</v>
      </c>
      <c r="AD15" s="52"/>
      <c r="AE15" s="52"/>
      <c r="AF15" s="53"/>
    </row>
    <row r="16" spans="1:32" ht="20.100000000000001" customHeight="1">
      <c r="A16" s="63"/>
      <c r="B16" s="54"/>
      <c r="C16" s="55"/>
      <c r="D16" s="70"/>
      <c r="E16" s="54"/>
      <c r="F16" s="55"/>
      <c r="G16" s="70"/>
      <c r="H16" s="46"/>
      <c r="I16" s="47" t="s">
        <v>20</v>
      </c>
      <c r="J16" s="48"/>
      <c r="K16" s="48"/>
      <c r="L16" s="49"/>
      <c r="M16" s="47" t="s">
        <v>21</v>
      </c>
      <c r="N16" s="48"/>
      <c r="O16" s="48"/>
      <c r="P16" s="49"/>
      <c r="Q16" s="13" t="s">
        <v>22</v>
      </c>
      <c r="R16" s="47" t="s">
        <v>20</v>
      </c>
      <c r="S16" s="48"/>
      <c r="T16" s="48"/>
      <c r="U16" s="49"/>
      <c r="V16" s="47" t="s">
        <v>21</v>
      </c>
      <c r="W16" s="48"/>
      <c r="X16" s="48"/>
      <c r="Y16" s="49"/>
      <c r="Z16" s="13" t="s">
        <v>22</v>
      </c>
      <c r="AA16" s="50"/>
      <c r="AB16" s="50"/>
      <c r="AC16" s="54"/>
      <c r="AD16" s="55"/>
      <c r="AE16" s="55"/>
      <c r="AF16" s="56"/>
    </row>
    <row r="17" spans="1:32" ht="20.100000000000001" customHeight="1">
      <c r="A17" s="14" t="s">
        <v>23</v>
      </c>
      <c r="B17" s="15" t="s">
        <v>7</v>
      </c>
      <c r="C17" s="16" t="s">
        <v>8</v>
      </c>
      <c r="D17" s="16" t="s">
        <v>24</v>
      </c>
      <c r="E17" s="16" t="s">
        <v>7</v>
      </c>
      <c r="F17" s="16" t="s">
        <v>8</v>
      </c>
      <c r="G17" s="16" t="s">
        <v>24</v>
      </c>
      <c r="H17" s="15" t="s">
        <v>25</v>
      </c>
      <c r="I17" s="16" t="s">
        <v>4</v>
      </c>
      <c r="J17" s="16" t="s">
        <v>26</v>
      </c>
      <c r="K17" s="16" t="s">
        <v>8</v>
      </c>
      <c r="L17" s="16" t="s">
        <v>24</v>
      </c>
      <c r="M17" s="16" t="s">
        <v>4</v>
      </c>
      <c r="N17" s="16" t="s">
        <v>7</v>
      </c>
      <c r="O17" s="16" t="s">
        <v>8</v>
      </c>
      <c r="P17" s="16" t="s">
        <v>24</v>
      </c>
      <c r="Q17" s="15" t="s">
        <v>24</v>
      </c>
      <c r="R17" s="16" t="s">
        <v>4</v>
      </c>
      <c r="S17" s="16" t="s">
        <v>7</v>
      </c>
      <c r="T17" s="16" t="s">
        <v>8</v>
      </c>
      <c r="U17" s="16" t="s">
        <v>24</v>
      </c>
      <c r="V17" s="16" t="s">
        <v>4</v>
      </c>
      <c r="W17" s="16" t="s">
        <v>7</v>
      </c>
      <c r="X17" s="16" t="s">
        <v>8</v>
      </c>
      <c r="Y17" s="16" t="s">
        <v>24</v>
      </c>
      <c r="Z17" s="15" t="s">
        <v>24</v>
      </c>
      <c r="AA17" s="15" t="s">
        <v>27</v>
      </c>
      <c r="AB17" s="15" t="s">
        <v>28</v>
      </c>
      <c r="AC17" s="15" t="s">
        <v>4</v>
      </c>
      <c r="AD17" s="16" t="s">
        <v>7</v>
      </c>
      <c r="AE17" s="16" t="s">
        <v>8</v>
      </c>
      <c r="AF17" s="17" t="s">
        <v>24</v>
      </c>
    </row>
    <row r="18" spans="1:32" ht="20.100000000000001" customHeight="1">
      <c r="A18" s="18">
        <v>1</v>
      </c>
      <c r="B18" s="19">
        <v>129</v>
      </c>
      <c r="C18" s="19">
        <v>126</v>
      </c>
      <c r="D18" s="20">
        <f t="shared" ref="D18:D30" si="0">SUM(B18,C18)</f>
        <v>255</v>
      </c>
      <c r="E18" s="19">
        <v>245</v>
      </c>
      <c r="F18" s="19">
        <v>235</v>
      </c>
      <c r="G18" s="20">
        <f t="shared" ref="G18:G30" si="1">SUM(E18,F18)</f>
        <v>480</v>
      </c>
      <c r="H18" s="20">
        <f t="shared" ref="H18:H30" si="2">D18-G18</f>
        <v>-225</v>
      </c>
      <c r="I18" s="19">
        <v>273</v>
      </c>
      <c r="J18" s="19">
        <v>82</v>
      </c>
      <c r="K18" s="19">
        <v>100</v>
      </c>
      <c r="L18" s="20">
        <f t="shared" ref="L18:L30" si="3">SUM(J18,K18)</f>
        <v>182</v>
      </c>
      <c r="M18" s="19">
        <v>467</v>
      </c>
      <c r="N18" s="19">
        <v>416</v>
      </c>
      <c r="O18" s="19">
        <v>245</v>
      </c>
      <c r="P18" s="20">
        <f t="shared" ref="P18:P30" si="4">SUM(N18,O18)</f>
        <v>661</v>
      </c>
      <c r="Q18" s="20">
        <f t="shared" ref="Q18:Q30" si="5">L18+P18</f>
        <v>843</v>
      </c>
      <c r="R18" s="19">
        <v>379</v>
      </c>
      <c r="S18" s="19">
        <v>139</v>
      </c>
      <c r="T18" s="19">
        <v>108</v>
      </c>
      <c r="U18" s="20">
        <f t="shared" ref="U18:U30" si="6">SUM(S18,T18)</f>
        <v>247</v>
      </c>
      <c r="V18" s="19">
        <v>199</v>
      </c>
      <c r="W18" s="19">
        <v>228</v>
      </c>
      <c r="X18" s="19">
        <v>188</v>
      </c>
      <c r="Y18" s="20">
        <f t="shared" ref="Y18:Y30" si="7">SUM(W18,X18)</f>
        <v>416</v>
      </c>
      <c r="Z18" s="20">
        <f t="shared" ref="Z18:Z30" si="8">U18+Y18</f>
        <v>663</v>
      </c>
      <c r="AA18" s="20">
        <f t="shared" ref="AA18:AA30" si="9">Q18-Z18</f>
        <v>180</v>
      </c>
      <c r="AB18" s="20">
        <f t="shared" ref="AB18:AB30" si="10">H18+AA18</f>
        <v>-45</v>
      </c>
      <c r="AC18" s="21">
        <f>IF(D18=0,"",[1]平成29年!AC29+I18+M18-R18-V18)</f>
        <v>176565</v>
      </c>
      <c r="AD18" s="21">
        <f>IF(D18=0,"",[1]平成29年!AD29+B18-E18+J18+N18-S18-W18)</f>
        <v>203464</v>
      </c>
      <c r="AE18" s="21">
        <f>IF(D18=0,"",[1]平成29年!AE29+C18-F18+K18+O18-T18-X18)</f>
        <v>214536</v>
      </c>
      <c r="AF18" s="22">
        <f>SUM(AD18:AE18)</f>
        <v>418000</v>
      </c>
    </row>
    <row r="19" spans="1:32" ht="20.100000000000001" customHeight="1">
      <c r="A19" s="23">
        <v>2</v>
      </c>
      <c r="B19" s="24">
        <v>137</v>
      </c>
      <c r="C19" s="24">
        <v>131</v>
      </c>
      <c r="D19" s="25">
        <f t="shared" si="0"/>
        <v>268</v>
      </c>
      <c r="E19" s="24">
        <v>251</v>
      </c>
      <c r="F19" s="24">
        <v>223</v>
      </c>
      <c r="G19" s="25">
        <f t="shared" si="1"/>
        <v>474</v>
      </c>
      <c r="H19" s="25">
        <f t="shared" si="2"/>
        <v>-206</v>
      </c>
      <c r="I19" s="24">
        <v>325</v>
      </c>
      <c r="J19" s="24">
        <v>105</v>
      </c>
      <c r="K19" s="24">
        <v>118</v>
      </c>
      <c r="L19" s="25">
        <f t="shared" si="3"/>
        <v>223</v>
      </c>
      <c r="M19" s="24">
        <v>419</v>
      </c>
      <c r="N19" s="24">
        <v>388</v>
      </c>
      <c r="O19" s="24">
        <v>214</v>
      </c>
      <c r="P19" s="25">
        <f t="shared" si="4"/>
        <v>602</v>
      </c>
      <c r="Q19" s="25">
        <f t="shared" si="5"/>
        <v>825</v>
      </c>
      <c r="R19" s="24">
        <v>403</v>
      </c>
      <c r="S19" s="24">
        <v>137</v>
      </c>
      <c r="T19" s="24">
        <v>112</v>
      </c>
      <c r="U19" s="25">
        <f t="shared" si="6"/>
        <v>249</v>
      </c>
      <c r="V19" s="24">
        <v>263</v>
      </c>
      <c r="W19" s="24">
        <v>279</v>
      </c>
      <c r="X19" s="24">
        <v>213</v>
      </c>
      <c r="Y19" s="25">
        <f t="shared" si="7"/>
        <v>492</v>
      </c>
      <c r="Z19" s="25">
        <f t="shared" si="8"/>
        <v>741</v>
      </c>
      <c r="AA19" s="25">
        <f t="shared" si="9"/>
        <v>84</v>
      </c>
      <c r="AB19" s="25">
        <f t="shared" si="10"/>
        <v>-122</v>
      </c>
      <c r="AC19" s="26">
        <f t="shared" ref="AC19:AC29" si="11">IF(D19=0,"",AC18+I19+M19-R19-V19)</f>
        <v>176643</v>
      </c>
      <c r="AD19" s="26">
        <f t="shared" ref="AD19:AD29" si="12">IF(D19=0,"",AD18+B19-E19+J19+N19-S19-W19)</f>
        <v>203427</v>
      </c>
      <c r="AE19" s="26">
        <f t="shared" ref="AE19:AE29" si="13">IF(D19=0,"",AE18+C19-F19+K19+O19-T19-X19)</f>
        <v>214451</v>
      </c>
      <c r="AF19" s="27">
        <f t="shared" ref="AF19:AF29" si="14">SUM(AD19:AE19)</f>
        <v>417878</v>
      </c>
    </row>
    <row r="20" spans="1:32" ht="20.100000000000001" customHeight="1">
      <c r="A20" s="23">
        <v>3</v>
      </c>
      <c r="B20" s="24">
        <v>135</v>
      </c>
      <c r="C20" s="24">
        <v>118</v>
      </c>
      <c r="D20" s="25">
        <f t="shared" si="0"/>
        <v>253</v>
      </c>
      <c r="E20" s="24">
        <v>202</v>
      </c>
      <c r="F20" s="24">
        <v>197</v>
      </c>
      <c r="G20" s="25">
        <f t="shared" si="1"/>
        <v>399</v>
      </c>
      <c r="H20" s="25">
        <f t="shared" si="2"/>
        <v>-146</v>
      </c>
      <c r="I20" s="24">
        <v>586</v>
      </c>
      <c r="J20" s="24">
        <v>303</v>
      </c>
      <c r="K20" s="24">
        <v>255</v>
      </c>
      <c r="L20" s="25">
        <f t="shared" si="3"/>
        <v>558</v>
      </c>
      <c r="M20" s="24">
        <v>885</v>
      </c>
      <c r="N20" s="24">
        <v>941</v>
      </c>
      <c r="O20" s="24">
        <v>588</v>
      </c>
      <c r="P20" s="25">
        <f t="shared" si="4"/>
        <v>1529</v>
      </c>
      <c r="Q20" s="25">
        <f t="shared" si="5"/>
        <v>2087</v>
      </c>
      <c r="R20" s="24">
        <v>520</v>
      </c>
      <c r="S20" s="24">
        <v>335</v>
      </c>
      <c r="T20" s="24">
        <v>239</v>
      </c>
      <c r="U20" s="25">
        <f t="shared" si="6"/>
        <v>574</v>
      </c>
      <c r="V20" s="24">
        <v>826</v>
      </c>
      <c r="W20" s="24">
        <v>1142</v>
      </c>
      <c r="X20" s="24">
        <v>876</v>
      </c>
      <c r="Y20" s="25">
        <f t="shared" si="7"/>
        <v>2018</v>
      </c>
      <c r="Z20" s="25">
        <f t="shared" si="8"/>
        <v>2592</v>
      </c>
      <c r="AA20" s="25">
        <f t="shared" si="9"/>
        <v>-505</v>
      </c>
      <c r="AB20" s="25">
        <f t="shared" si="10"/>
        <v>-651</v>
      </c>
      <c r="AC20" s="26">
        <f t="shared" si="11"/>
        <v>176768</v>
      </c>
      <c r="AD20" s="26">
        <f t="shared" si="12"/>
        <v>203127</v>
      </c>
      <c r="AE20" s="26">
        <f t="shared" si="13"/>
        <v>214100</v>
      </c>
      <c r="AF20" s="27">
        <f>SUM(AD20:AE20)</f>
        <v>417227</v>
      </c>
    </row>
    <row r="21" spans="1:32" ht="20.100000000000001" customHeight="1">
      <c r="A21" s="23">
        <v>4</v>
      </c>
      <c r="B21" s="24">
        <v>114</v>
      </c>
      <c r="C21" s="24">
        <v>107</v>
      </c>
      <c r="D21" s="25">
        <f t="shared" si="0"/>
        <v>221</v>
      </c>
      <c r="E21" s="24">
        <v>166</v>
      </c>
      <c r="F21" s="24">
        <v>172</v>
      </c>
      <c r="G21" s="25">
        <f t="shared" si="1"/>
        <v>338</v>
      </c>
      <c r="H21" s="25">
        <f t="shared" si="2"/>
        <v>-117</v>
      </c>
      <c r="I21" s="24">
        <v>511</v>
      </c>
      <c r="J21" s="24">
        <v>212</v>
      </c>
      <c r="K21" s="24">
        <v>191</v>
      </c>
      <c r="L21" s="25">
        <f t="shared" si="3"/>
        <v>403</v>
      </c>
      <c r="M21" s="24">
        <v>1052</v>
      </c>
      <c r="N21" s="24">
        <v>943</v>
      </c>
      <c r="O21" s="24">
        <v>540</v>
      </c>
      <c r="P21" s="25">
        <f t="shared" si="4"/>
        <v>1483</v>
      </c>
      <c r="Q21" s="25">
        <f t="shared" si="5"/>
        <v>1886</v>
      </c>
      <c r="R21" s="24">
        <v>382</v>
      </c>
      <c r="S21" s="24">
        <v>144</v>
      </c>
      <c r="T21" s="24">
        <v>139</v>
      </c>
      <c r="U21" s="25">
        <f t="shared" si="6"/>
        <v>283</v>
      </c>
      <c r="V21" s="24">
        <v>489</v>
      </c>
      <c r="W21" s="24">
        <v>657</v>
      </c>
      <c r="X21" s="24">
        <v>486</v>
      </c>
      <c r="Y21" s="25">
        <f t="shared" si="7"/>
        <v>1143</v>
      </c>
      <c r="Z21" s="25">
        <f t="shared" si="8"/>
        <v>1426</v>
      </c>
      <c r="AA21" s="25">
        <f t="shared" si="9"/>
        <v>460</v>
      </c>
      <c r="AB21" s="25">
        <f t="shared" si="10"/>
        <v>343</v>
      </c>
      <c r="AC21" s="26">
        <f t="shared" si="11"/>
        <v>177460</v>
      </c>
      <c r="AD21" s="26">
        <f t="shared" si="12"/>
        <v>203429</v>
      </c>
      <c r="AE21" s="26">
        <f t="shared" si="13"/>
        <v>214141</v>
      </c>
      <c r="AF21" s="27">
        <f t="shared" si="14"/>
        <v>417570</v>
      </c>
    </row>
    <row r="22" spans="1:32" ht="20.100000000000001" customHeight="1">
      <c r="A22" s="23">
        <v>5</v>
      </c>
      <c r="B22" s="24">
        <v>147</v>
      </c>
      <c r="C22" s="24">
        <v>129</v>
      </c>
      <c r="D22" s="25">
        <f t="shared" si="0"/>
        <v>276</v>
      </c>
      <c r="E22" s="24">
        <v>216</v>
      </c>
      <c r="F22" s="24">
        <v>193</v>
      </c>
      <c r="G22" s="25">
        <f t="shared" si="1"/>
        <v>409</v>
      </c>
      <c r="H22" s="25">
        <f t="shared" si="2"/>
        <v>-133</v>
      </c>
      <c r="I22" s="24">
        <v>365</v>
      </c>
      <c r="J22" s="24">
        <v>108</v>
      </c>
      <c r="K22" s="24">
        <v>129</v>
      </c>
      <c r="L22" s="25">
        <f t="shared" si="3"/>
        <v>237</v>
      </c>
      <c r="M22" s="24">
        <v>446</v>
      </c>
      <c r="N22" s="24">
        <v>418</v>
      </c>
      <c r="O22" s="24">
        <v>235</v>
      </c>
      <c r="P22" s="25">
        <f t="shared" si="4"/>
        <v>653</v>
      </c>
      <c r="Q22" s="25">
        <f t="shared" si="5"/>
        <v>890</v>
      </c>
      <c r="R22" s="24">
        <v>368</v>
      </c>
      <c r="S22" s="24">
        <v>133</v>
      </c>
      <c r="T22" s="24">
        <v>107</v>
      </c>
      <c r="U22" s="25">
        <f t="shared" si="6"/>
        <v>240</v>
      </c>
      <c r="V22" s="24">
        <v>250</v>
      </c>
      <c r="W22" s="24">
        <v>302</v>
      </c>
      <c r="X22" s="24">
        <v>233</v>
      </c>
      <c r="Y22" s="25">
        <f t="shared" si="7"/>
        <v>535</v>
      </c>
      <c r="Z22" s="25">
        <f t="shared" si="8"/>
        <v>775</v>
      </c>
      <c r="AA22" s="25">
        <f t="shared" si="9"/>
        <v>115</v>
      </c>
      <c r="AB22" s="25">
        <f t="shared" si="10"/>
        <v>-18</v>
      </c>
      <c r="AC22" s="26">
        <f t="shared" si="11"/>
        <v>177653</v>
      </c>
      <c r="AD22" s="26">
        <f t="shared" si="12"/>
        <v>203451</v>
      </c>
      <c r="AE22" s="26">
        <f t="shared" si="13"/>
        <v>214101</v>
      </c>
      <c r="AF22" s="27">
        <f t="shared" si="14"/>
        <v>417552</v>
      </c>
    </row>
    <row r="23" spans="1:32" s="33" customFormat="1" ht="20.100000000000001" customHeight="1">
      <c r="A23" s="28">
        <v>6</v>
      </c>
      <c r="B23" s="29">
        <v>132</v>
      </c>
      <c r="C23" s="29">
        <v>119</v>
      </c>
      <c r="D23" s="30">
        <f t="shared" si="0"/>
        <v>251</v>
      </c>
      <c r="E23" s="29">
        <v>158</v>
      </c>
      <c r="F23" s="29">
        <v>155</v>
      </c>
      <c r="G23" s="30">
        <f t="shared" si="1"/>
        <v>313</v>
      </c>
      <c r="H23" s="30">
        <f t="shared" si="2"/>
        <v>-62</v>
      </c>
      <c r="I23" s="29">
        <v>317</v>
      </c>
      <c r="J23" s="29">
        <v>99</v>
      </c>
      <c r="K23" s="29">
        <v>103</v>
      </c>
      <c r="L23" s="30">
        <f t="shared" si="3"/>
        <v>202</v>
      </c>
      <c r="M23" s="29">
        <v>386</v>
      </c>
      <c r="N23" s="29">
        <v>342</v>
      </c>
      <c r="O23" s="29">
        <v>228</v>
      </c>
      <c r="P23" s="30">
        <f t="shared" si="4"/>
        <v>570</v>
      </c>
      <c r="Q23" s="30">
        <f t="shared" si="5"/>
        <v>772</v>
      </c>
      <c r="R23" s="29">
        <v>316</v>
      </c>
      <c r="S23" s="29">
        <v>127</v>
      </c>
      <c r="T23" s="29">
        <v>139</v>
      </c>
      <c r="U23" s="30">
        <f t="shared" si="6"/>
        <v>266</v>
      </c>
      <c r="V23" s="29">
        <v>254</v>
      </c>
      <c r="W23" s="29">
        <v>324</v>
      </c>
      <c r="X23" s="29">
        <v>200</v>
      </c>
      <c r="Y23" s="30">
        <f t="shared" si="7"/>
        <v>524</v>
      </c>
      <c r="Z23" s="30">
        <f t="shared" si="8"/>
        <v>790</v>
      </c>
      <c r="AA23" s="30">
        <f t="shared" si="9"/>
        <v>-18</v>
      </c>
      <c r="AB23" s="30">
        <f t="shared" si="10"/>
        <v>-80</v>
      </c>
      <c r="AC23" s="31">
        <f>IF(D23=0,"",AC22+I23+M23-R23-V23)</f>
        <v>177786</v>
      </c>
      <c r="AD23" s="31">
        <f t="shared" si="12"/>
        <v>203415</v>
      </c>
      <c r="AE23" s="31">
        <f t="shared" si="13"/>
        <v>214057</v>
      </c>
      <c r="AF23" s="32">
        <f>SUM(AD23:AE23)</f>
        <v>417472</v>
      </c>
    </row>
    <row r="24" spans="1:32" ht="20.100000000000001" customHeight="1">
      <c r="A24" s="23">
        <v>7</v>
      </c>
      <c r="B24" s="24"/>
      <c r="C24" s="24"/>
      <c r="D24" s="25">
        <f t="shared" si="0"/>
        <v>0</v>
      </c>
      <c r="E24" s="24"/>
      <c r="F24" s="24"/>
      <c r="G24" s="25">
        <f t="shared" si="1"/>
        <v>0</v>
      </c>
      <c r="H24" s="25">
        <f t="shared" si="2"/>
        <v>0</v>
      </c>
      <c r="I24" s="24"/>
      <c r="J24" s="24"/>
      <c r="K24" s="24"/>
      <c r="L24" s="25">
        <f t="shared" si="3"/>
        <v>0</v>
      </c>
      <c r="M24" s="24"/>
      <c r="N24" s="24"/>
      <c r="O24" s="24"/>
      <c r="P24" s="25">
        <f t="shared" si="4"/>
        <v>0</v>
      </c>
      <c r="Q24" s="25">
        <f t="shared" si="5"/>
        <v>0</v>
      </c>
      <c r="R24" s="24"/>
      <c r="S24" s="24"/>
      <c r="T24" s="24"/>
      <c r="U24" s="25">
        <f t="shared" si="6"/>
        <v>0</v>
      </c>
      <c r="V24" s="24"/>
      <c r="W24" s="24"/>
      <c r="X24" s="24"/>
      <c r="Y24" s="25">
        <f>SUM(W24,X24)</f>
        <v>0</v>
      </c>
      <c r="Z24" s="25">
        <f>U24+Y24</f>
        <v>0</v>
      </c>
      <c r="AA24" s="25">
        <f>Q24-Z24</f>
        <v>0</v>
      </c>
      <c r="AB24" s="25">
        <f>H24+AA24</f>
        <v>0</v>
      </c>
      <c r="AC24" s="26" t="str">
        <f>IF(D24=0,"",AC23+I24+M24-R24-V24)</f>
        <v/>
      </c>
      <c r="AD24" s="26" t="str">
        <f>IF(D24=0,"",AD23+B24-E24+J24+N24-S24-W24)</f>
        <v/>
      </c>
      <c r="AE24" s="26" t="str">
        <f>IF(D24=0,"",AE23+C24-F24+K24+O24-T24-X24)</f>
        <v/>
      </c>
      <c r="AF24" s="27">
        <f>SUM(AD24:AE24)</f>
        <v>0</v>
      </c>
    </row>
    <row r="25" spans="1:32" ht="20.100000000000001" customHeight="1">
      <c r="A25" s="23">
        <v>8</v>
      </c>
      <c r="B25" s="24"/>
      <c r="C25" s="24"/>
      <c r="D25" s="25">
        <f t="shared" si="0"/>
        <v>0</v>
      </c>
      <c r="E25" s="24"/>
      <c r="F25" s="24"/>
      <c r="G25" s="25">
        <f t="shared" si="1"/>
        <v>0</v>
      </c>
      <c r="H25" s="25">
        <f t="shared" si="2"/>
        <v>0</v>
      </c>
      <c r="I25" s="24"/>
      <c r="J25" s="24"/>
      <c r="K25" s="24"/>
      <c r="L25" s="25">
        <f t="shared" si="3"/>
        <v>0</v>
      </c>
      <c r="M25" s="24"/>
      <c r="N25" s="24"/>
      <c r="O25" s="24"/>
      <c r="P25" s="25">
        <f t="shared" si="4"/>
        <v>0</v>
      </c>
      <c r="Q25" s="25">
        <f t="shared" si="5"/>
        <v>0</v>
      </c>
      <c r="R25" s="24"/>
      <c r="S25" s="24"/>
      <c r="T25" s="24"/>
      <c r="U25" s="25">
        <f>SUM(S25,T25)</f>
        <v>0</v>
      </c>
      <c r="V25" s="24"/>
      <c r="W25" s="24"/>
      <c r="X25" s="24"/>
      <c r="Y25" s="25">
        <f t="shared" si="7"/>
        <v>0</v>
      </c>
      <c r="Z25" s="25">
        <f>U25+Y25</f>
        <v>0</v>
      </c>
      <c r="AA25" s="25">
        <f>Q25-Z25</f>
        <v>0</v>
      </c>
      <c r="AB25" s="25">
        <f t="shared" si="10"/>
        <v>0</v>
      </c>
      <c r="AC25" s="26" t="str">
        <f t="shared" si="11"/>
        <v/>
      </c>
      <c r="AD25" s="26" t="str">
        <f t="shared" si="12"/>
        <v/>
      </c>
      <c r="AE25" s="26" t="str">
        <f t="shared" si="13"/>
        <v/>
      </c>
      <c r="AF25" s="27">
        <f t="shared" si="14"/>
        <v>0</v>
      </c>
    </row>
    <row r="26" spans="1:32" ht="20.100000000000001" customHeight="1">
      <c r="A26" s="23">
        <v>9</v>
      </c>
      <c r="B26" s="24"/>
      <c r="C26" s="24"/>
      <c r="D26" s="25">
        <f t="shared" si="0"/>
        <v>0</v>
      </c>
      <c r="E26" s="24"/>
      <c r="F26" s="24"/>
      <c r="G26" s="25">
        <f t="shared" si="1"/>
        <v>0</v>
      </c>
      <c r="H26" s="25">
        <f t="shared" si="2"/>
        <v>0</v>
      </c>
      <c r="I26" s="24"/>
      <c r="J26" s="24"/>
      <c r="K26" s="24"/>
      <c r="L26" s="25">
        <f t="shared" si="3"/>
        <v>0</v>
      </c>
      <c r="M26" s="24"/>
      <c r="N26" s="24"/>
      <c r="O26" s="24"/>
      <c r="P26" s="25">
        <f t="shared" si="4"/>
        <v>0</v>
      </c>
      <c r="Q26" s="25">
        <f t="shared" si="5"/>
        <v>0</v>
      </c>
      <c r="R26" s="24"/>
      <c r="S26" s="24"/>
      <c r="T26" s="24"/>
      <c r="U26" s="25">
        <f t="shared" si="6"/>
        <v>0</v>
      </c>
      <c r="V26" s="24"/>
      <c r="W26" s="24"/>
      <c r="X26" s="24"/>
      <c r="Y26" s="25">
        <f t="shared" si="7"/>
        <v>0</v>
      </c>
      <c r="Z26" s="25">
        <f t="shared" si="8"/>
        <v>0</v>
      </c>
      <c r="AA26" s="25">
        <f t="shared" si="9"/>
        <v>0</v>
      </c>
      <c r="AB26" s="25">
        <f t="shared" si="10"/>
        <v>0</v>
      </c>
      <c r="AC26" s="26" t="str">
        <f t="shared" si="11"/>
        <v/>
      </c>
      <c r="AD26" s="26" t="str">
        <f t="shared" si="12"/>
        <v/>
      </c>
      <c r="AE26" s="26" t="str">
        <f t="shared" si="13"/>
        <v/>
      </c>
      <c r="AF26" s="27">
        <f t="shared" si="14"/>
        <v>0</v>
      </c>
    </row>
    <row r="27" spans="1:32" ht="20.100000000000001" customHeight="1">
      <c r="A27" s="23">
        <v>10</v>
      </c>
      <c r="B27" s="24"/>
      <c r="C27" s="24"/>
      <c r="D27" s="25">
        <f t="shared" si="0"/>
        <v>0</v>
      </c>
      <c r="E27" s="24"/>
      <c r="F27" s="24"/>
      <c r="G27" s="25">
        <f t="shared" si="1"/>
        <v>0</v>
      </c>
      <c r="H27" s="25">
        <f t="shared" si="2"/>
        <v>0</v>
      </c>
      <c r="I27" s="24"/>
      <c r="J27" s="24"/>
      <c r="K27" s="24"/>
      <c r="L27" s="25">
        <f t="shared" si="3"/>
        <v>0</v>
      </c>
      <c r="M27" s="24"/>
      <c r="N27" s="24"/>
      <c r="O27" s="24"/>
      <c r="P27" s="25">
        <f t="shared" si="4"/>
        <v>0</v>
      </c>
      <c r="Q27" s="25">
        <f t="shared" si="5"/>
        <v>0</v>
      </c>
      <c r="R27" s="24"/>
      <c r="S27" s="24"/>
      <c r="T27" s="24"/>
      <c r="U27" s="25">
        <f t="shared" si="6"/>
        <v>0</v>
      </c>
      <c r="V27" s="24"/>
      <c r="W27" s="24"/>
      <c r="X27" s="24"/>
      <c r="Y27" s="25">
        <f t="shared" si="7"/>
        <v>0</v>
      </c>
      <c r="Z27" s="25">
        <f t="shared" si="8"/>
        <v>0</v>
      </c>
      <c r="AA27" s="25">
        <f t="shared" si="9"/>
        <v>0</v>
      </c>
      <c r="AB27" s="25">
        <f t="shared" si="10"/>
        <v>0</v>
      </c>
      <c r="AC27" s="26" t="str">
        <f t="shared" si="11"/>
        <v/>
      </c>
      <c r="AD27" s="26" t="str">
        <f t="shared" si="12"/>
        <v/>
      </c>
      <c r="AE27" s="26" t="str">
        <f t="shared" si="13"/>
        <v/>
      </c>
      <c r="AF27" s="27">
        <f t="shared" si="14"/>
        <v>0</v>
      </c>
    </row>
    <row r="28" spans="1:32" ht="20.100000000000001" customHeight="1">
      <c r="A28" s="23">
        <v>11</v>
      </c>
      <c r="B28" s="24"/>
      <c r="C28" s="24"/>
      <c r="D28" s="25">
        <f t="shared" si="0"/>
        <v>0</v>
      </c>
      <c r="E28" s="24"/>
      <c r="F28" s="24"/>
      <c r="G28" s="25">
        <f t="shared" si="1"/>
        <v>0</v>
      </c>
      <c r="H28" s="25">
        <f t="shared" si="2"/>
        <v>0</v>
      </c>
      <c r="I28" s="24"/>
      <c r="J28" s="24"/>
      <c r="K28" s="24"/>
      <c r="L28" s="25">
        <f t="shared" si="3"/>
        <v>0</v>
      </c>
      <c r="M28" s="24"/>
      <c r="N28" s="24"/>
      <c r="O28" s="24"/>
      <c r="P28" s="25">
        <f t="shared" si="4"/>
        <v>0</v>
      </c>
      <c r="Q28" s="25">
        <f t="shared" si="5"/>
        <v>0</v>
      </c>
      <c r="R28" s="24"/>
      <c r="S28" s="24"/>
      <c r="T28" s="24"/>
      <c r="U28" s="25">
        <f t="shared" si="6"/>
        <v>0</v>
      </c>
      <c r="V28" s="24"/>
      <c r="W28" s="24"/>
      <c r="X28" s="24"/>
      <c r="Y28" s="25">
        <f t="shared" si="7"/>
        <v>0</v>
      </c>
      <c r="Z28" s="25">
        <f t="shared" si="8"/>
        <v>0</v>
      </c>
      <c r="AA28" s="25">
        <f t="shared" si="9"/>
        <v>0</v>
      </c>
      <c r="AB28" s="25">
        <f t="shared" si="10"/>
        <v>0</v>
      </c>
      <c r="AC28" s="26" t="str">
        <f t="shared" si="11"/>
        <v/>
      </c>
      <c r="AD28" s="26" t="str">
        <f t="shared" si="12"/>
        <v/>
      </c>
      <c r="AE28" s="26" t="str">
        <f t="shared" si="13"/>
        <v/>
      </c>
      <c r="AF28" s="27">
        <f t="shared" si="14"/>
        <v>0</v>
      </c>
    </row>
    <row r="29" spans="1:32" ht="20.100000000000001" customHeight="1">
      <c r="A29" s="34">
        <v>12</v>
      </c>
      <c r="B29" s="35"/>
      <c r="C29" s="35"/>
      <c r="D29" s="36">
        <f t="shared" si="0"/>
        <v>0</v>
      </c>
      <c r="E29" s="35"/>
      <c r="F29" s="35"/>
      <c r="G29" s="36">
        <f t="shared" si="1"/>
        <v>0</v>
      </c>
      <c r="H29" s="36">
        <f t="shared" si="2"/>
        <v>0</v>
      </c>
      <c r="I29" s="35"/>
      <c r="J29" s="35"/>
      <c r="K29" s="35"/>
      <c r="L29" s="36">
        <f t="shared" si="3"/>
        <v>0</v>
      </c>
      <c r="M29" s="35"/>
      <c r="N29" s="35"/>
      <c r="O29" s="35"/>
      <c r="P29" s="36">
        <f>SUM(N29,O29)</f>
        <v>0</v>
      </c>
      <c r="Q29" s="36">
        <f t="shared" si="5"/>
        <v>0</v>
      </c>
      <c r="R29" s="35"/>
      <c r="S29" s="35"/>
      <c r="T29" s="35"/>
      <c r="U29" s="36">
        <f t="shared" si="6"/>
        <v>0</v>
      </c>
      <c r="V29" s="35"/>
      <c r="W29" s="35"/>
      <c r="X29" s="35"/>
      <c r="Y29" s="36">
        <f t="shared" si="7"/>
        <v>0</v>
      </c>
      <c r="Z29" s="36">
        <f t="shared" si="8"/>
        <v>0</v>
      </c>
      <c r="AA29" s="36">
        <f t="shared" si="9"/>
        <v>0</v>
      </c>
      <c r="AB29" s="36">
        <f t="shared" si="10"/>
        <v>0</v>
      </c>
      <c r="AC29" s="37" t="str">
        <f t="shared" si="11"/>
        <v/>
      </c>
      <c r="AD29" s="37" t="str">
        <f t="shared" si="12"/>
        <v/>
      </c>
      <c r="AE29" s="37" t="str">
        <f t="shared" si="13"/>
        <v/>
      </c>
      <c r="AF29" s="38">
        <f t="shared" si="14"/>
        <v>0</v>
      </c>
    </row>
    <row r="30" spans="1:32" ht="20.100000000000001" customHeight="1">
      <c r="A30" s="14" t="s">
        <v>24</v>
      </c>
      <c r="B30" s="39">
        <f>SUM(B18:B29)</f>
        <v>794</v>
      </c>
      <c r="C30" s="39">
        <f>SUM(C18:C29)</f>
        <v>730</v>
      </c>
      <c r="D30" s="39">
        <f t="shared" si="0"/>
        <v>1524</v>
      </c>
      <c r="E30" s="39">
        <f>SUM(E18:E29)</f>
        <v>1238</v>
      </c>
      <c r="F30" s="39">
        <f>SUM(F18:F29)</f>
        <v>1175</v>
      </c>
      <c r="G30" s="39">
        <f t="shared" si="1"/>
        <v>2413</v>
      </c>
      <c r="H30" s="39">
        <f t="shared" si="2"/>
        <v>-889</v>
      </c>
      <c r="I30" s="39">
        <f>SUM(I18:I29)</f>
        <v>2377</v>
      </c>
      <c r="J30" s="39">
        <f>SUM(J18:J29)</f>
        <v>909</v>
      </c>
      <c r="K30" s="39">
        <f>SUM(K18:K29)</f>
        <v>896</v>
      </c>
      <c r="L30" s="39">
        <f t="shared" si="3"/>
        <v>1805</v>
      </c>
      <c r="M30" s="39">
        <f>SUM(M18:M29)</f>
        <v>3655</v>
      </c>
      <c r="N30" s="39">
        <f>SUM(N18:N29)</f>
        <v>3448</v>
      </c>
      <c r="O30" s="39">
        <f>SUM(O18:O29)</f>
        <v>2050</v>
      </c>
      <c r="P30" s="39">
        <f t="shared" si="4"/>
        <v>5498</v>
      </c>
      <c r="Q30" s="39">
        <f t="shared" si="5"/>
        <v>7303</v>
      </c>
      <c r="R30" s="39">
        <f>SUM(R18:R29)</f>
        <v>2368</v>
      </c>
      <c r="S30" s="39">
        <f>SUM(S18:S29)</f>
        <v>1015</v>
      </c>
      <c r="T30" s="39">
        <f>SUM(T18:T29)</f>
        <v>844</v>
      </c>
      <c r="U30" s="39">
        <f t="shared" si="6"/>
        <v>1859</v>
      </c>
      <c r="V30" s="39">
        <f>SUM(V18:V29)</f>
        <v>2281</v>
      </c>
      <c r="W30" s="39">
        <f>SUM(W18:W29)</f>
        <v>2932</v>
      </c>
      <c r="X30" s="39">
        <f>SUM(X18:X29)</f>
        <v>2196</v>
      </c>
      <c r="Y30" s="39">
        <f t="shared" si="7"/>
        <v>5128</v>
      </c>
      <c r="Z30" s="39">
        <f t="shared" si="8"/>
        <v>6987</v>
      </c>
      <c r="AA30" s="39">
        <f t="shared" si="9"/>
        <v>316</v>
      </c>
      <c r="AB30" s="39">
        <f t="shared" si="10"/>
        <v>-573</v>
      </c>
      <c r="AC30" s="40"/>
      <c r="AD30" s="40"/>
      <c r="AE30" s="40"/>
      <c r="AF30" s="41"/>
    </row>
    <row r="31" spans="1:32"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:32">
      <c r="B32" s="43" t="s">
        <v>29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AA32" s="42"/>
      <c r="AB32" s="44"/>
      <c r="AC32" s="44"/>
      <c r="AD32" s="44"/>
      <c r="AE32" s="44"/>
      <c r="AF32" s="44"/>
    </row>
    <row r="33" spans="2:2">
      <c r="B33" s="43" t="s">
        <v>30</v>
      </c>
    </row>
  </sheetData>
  <mergeCells count="27">
    <mergeCell ref="M6:O6"/>
    <mergeCell ref="R6:T6"/>
    <mergeCell ref="M1:W1"/>
    <mergeCell ref="K3:O3"/>
    <mergeCell ref="P3:T3"/>
    <mergeCell ref="M5:O5"/>
    <mergeCell ref="R5:T5"/>
    <mergeCell ref="A14:A16"/>
    <mergeCell ref="B14:H14"/>
    <mergeCell ref="I14:AA14"/>
    <mergeCell ref="B15:D16"/>
    <mergeCell ref="E15:G16"/>
    <mergeCell ref="R7:T7"/>
    <mergeCell ref="R8:T8"/>
    <mergeCell ref="M10:O10"/>
    <mergeCell ref="R10:T10"/>
    <mergeCell ref="K12:X12"/>
    <mergeCell ref="AC15:AF16"/>
    <mergeCell ref="I16:L16"/>
    <mergeCell ref="M16:P16"/>
    <mergeCell ref="R16:U16"/>
    <mergeCell ref="V16:Y16"/>
    <mergeCell ref="H15:H16"/>
    <mergeCell ref="I15:Q15"/>
    <mergeCell ref="R15:Z15"/>
    <mergeCell ref="AA15:AA16"/>
    <mergeCell ref="AB15:AB16"/>
  </mergeCells>
  <phoneticPr fontId="2"/>
  <printOptions horizontalCentered="1" verticalCentered="1"/>
  <pageMargins left="0.59055118110236227" right="0.59055118110236227" top="0" bottom="0.39370078740157483" header="0.51181102362204722" footer="0.51181102362204722"/>
  <pageSetup paperSize="9" scale="67" orientation="landscape" blackAndWhite="1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jinko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富山市</cp:lastModifiedBy>
  <dcterms:created xsi:type="dcterms:W3CDTF">2018-07-03T02:27:43Z</dcterms:created>
  <dcterms:modified xsi:type="dcterms:W3CDTF">2018-07-03T05:15:46Z</dcterms:modified>
</cp:coreProperties>
</file>